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<sst xmlns="http://schemas.openxmlformats.org/spreadsheetml/2006/main" count="385" uniqueCount="251">
  <si>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</si>
  <si>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</si>
  <si>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</si>
  <si>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</si>
  <si>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</si>
  <si>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</si>
  <si>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</si>
  <si>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</si>
  <si>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</si>
  <si>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</si>
  <si>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</si>
  <si>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</si>
  <si>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</si>
  <si>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</si>
  <si>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</si>
  <si>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</si>
  <si>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</si>
  <si>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</si>
  <si>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</si>
  <si>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</si>
  <si>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</si>
  <si>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</si>
  <si>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</si>
  <si>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</si>
  <si>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</si>
  <si>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</si>
  <si>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</si>
  <si>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</si>
  <si>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</si>
  <si>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</si>
  <si>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</si>
  <si>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</si>
  <si>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</si>
  <si>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</si>
  <si>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</si>
  <si>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</si>
  <si>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</si>
  <si>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</si>
  <si>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</si>
  <si>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</si>
  <si>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</si>
  <si>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</si>
  <si>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</si>
  <si>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</si>
  <si>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</si>
  <si>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</si>
  <si>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</si>
  <si>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</si>
  <si>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</si>
  <si>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</si>
  <si>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</si>
  <si>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</si>
  <si>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</si>
  <si>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</si>
  <si>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</si>
  <si>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</si>
  <si>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</si>
  <si>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</si>
  <si>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</si>
  <si>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</si>
  <si>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</si>
  <si>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</si>
  <si>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</si>
  <si>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</si>
  <si>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</si>
  <si>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</si>
  <si>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</si>
  <si>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</si>
  <si>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</si>
  <si>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</si>
  <si>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</si>
  <si>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</si>
  <si>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</si>
  <si>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</si>
  <si>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</si>
  <si>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</si>
  <si>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</si>
  <si>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</si>
  <si>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</si>
  <si>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</si>
  <si>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</si>
  <si>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</si>
  <si>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</si>
  <si>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</si>
  <si>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</si>
  <si>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</si>
  <si>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</si>
  <si>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</si>
  <si>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</si>
  <si>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</si>
  <si>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</si>
  <si>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</si>
  <si>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</si>
  <si>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</si>
  <si>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</si>
  <si>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</si>
  <si>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</si>
  <si>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</si>
  <si>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</si>
  <si>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</si>
  <si>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</si>
  <si>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</si>
  <si>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</si>
  <si>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</si>
  <si>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</si>
  <si>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</si>
  <si>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</si>
  <si>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</si>
  <si>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</si>
  <si>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</si>
  <si>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</si>
  <si>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</si>
  <si>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</si>
  <si>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</si>
  <si>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</si>
  <si>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</si>
  <si>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</si>
  <si>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</si>
  <si>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</si>
  <si>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</si>
  <si>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</si>
  <si>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</si>
  <si>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</si>
  <si>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</si>
  <si>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</si>
  <si>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</si>
  <si>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</si>
  <si>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</si>
  <si>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</si>
  <si>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</si>
  <si>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</si>
  <si>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</si>
  <si>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</si>
  <si>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</si>
  <si>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</si>
  <si>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</si>
  <si>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</si>
  <si>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</si>
  <si>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</si>
  <si>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</si>
  <si>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</si>
  <si>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</si>
  <si>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</si>
  <si>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</si>
  <si>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</si>
  <si>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</si>
  <si>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</si>
  <si>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</si>
  <si>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</si>
  <si>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</si>
  <si>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</si>
  <si>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</si>
  <si>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</si>
  <si>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</si>
  <si>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</si>
  <si>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</si>
  <si>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</si>
  <si>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</si>
  <si>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</si>
  <si>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</si>
  <si>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</si>
  <si>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</si>
  <si>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</si>
  <si>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</si>
  <si>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</si>
  <si>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</si>
  <si>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</si>
  <si>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</si>
  <si>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</si>
  <si>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</si>
  <si>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</si>
  <si>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</si>
  <si>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</si>
  <si>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</si>
  <si>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</si>
  <si>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</si>
  <si>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</si>
  <si>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</si>
  <si>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</si>
  <si>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</si>
  <si>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</si>
  <si>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</si>
  <si>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</si>
  <si>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</si>
  <si>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</si>
  <si>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</si>
  <si>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</si>
  <si>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</si>
  <si>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</si>
  <si>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</si>
  <si>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</si>
  <si>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</si>
  <si>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</si>
  <si>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</si>
  <si>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</si>
  <si>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</si>
  <si>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</si>
  <si>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</si>
  <si>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</si>
  <si>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</si>
  <si>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</si>
  <si>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</si>
  <si>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</si>
  <si>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</si>
  <si>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</si>
  <si>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</si>
  <si>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</si>
  <si>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</si>
  <si>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</si>
  <si>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</si>
  <si>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</si>
  <si>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</si>
  <si>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</si>
  <si>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</si>
  <si>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</si>
  <si>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</si>
  <si>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</si>
  <si>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</si>
  <si>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</si>
  <si>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</si>
  <si>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</si>
  <si>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</si>
  <si>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</si>
  <si>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</si>
  <si>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</si>
  <si>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</si>
  <si>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</si>
  <si>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</si>
  <si>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</si>
  <si>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</si>
  <si>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</si>
  <si>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</si>
  <si>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</si>
  <si>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</si>
  <si>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</si>
  <si>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</si>
  <si>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</si>
  <si>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</si>
  <si>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</si>
  <si>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</si>
  <si>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</si>
  <si>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</si>
  <si>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</si>
  <si>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</si>
  <si>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</si>
  <si>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</si>
  <si>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</si>
  <si>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</si>
  <si>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</si>
  <si>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2405/QĐ-SXD ngày 15/10/2021 của Sở Xây dựng tỉnh Yên Bái</t>
  </si>
  <si>
    <t>(Theo thông báo giá…)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</si>
</sst>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B4" sqref="B4:I4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249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136184.2105263158</v>
      </c>
      <c r="I9" s="51">
        <f t="shared" si="0"/>
        <v>133552.63157894736</v>
      </c>
      <c r="N9" s="52">
        <f>ROUND(IF($N$8=1,$G9,IF($N$8=2,$H9,IF($N$8=3,$I9,IF($N$8=4,$J9,IF($N$8=5,$K9,IF($N$8=6,$L9)))))),1)</f>
        <v>0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160697.36842105264</v>
      </c>
      <c r="I10" s="51">
        <f t="shared" si="0"/>
        <v>157592.1052631579</v>
      </c>
      <c r="N10" s="52">
        <f aca="true" t="shared" si="1" ref="N10:N48">ROUND(IF($N$8=1,$G10,IF($N$8=2,$H10,IF($N$8=3,$I10,IF($N$8=4,$J10,IF($N$8=5,$K10,IF($N$8=6,$L10)))))),1)</f>
        <v>0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174996.7105263158</v>
      </c>
      <c r="I11" s="51">
        <f t="shared" si="0"/>
        <v>171615.13157894736</v>
      </c>
      <c r="N11" s="52">
        <f t="shared" si="1"/>
        <v>0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189296.05263157893</v>
      </c>
      <c r="I12" s="51">
        <f t="shared" si="0"/>
        <v>185638.15789473685</v>
      </c>
      <c r="N12" s="52">
        <f t="shared" si="1"/>
        <v>0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207000</v>
      </c>
      <c r="I13" s="13">
        <v>203000</v>
      </c>
      <c r="J13" s="24"/>
      <c r="K13" s="24"/>
      <c r="L13" s="24"/>
      <c r="N13" s="52">
        <f t="shared" si="1"/>
        <v>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224703.94736842104</v>
      </c>
      <c r="I14" s="51">
        <f t="shared" si="0"/>
        <v>220361.84210526315</v>
      </c>
      <c r="N14" s="52">
        <f t="shared" si="1"/>
        <v>0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244450.65789473683</v>
      </c>
      <c r="I15" s="51">
        <f t="shared" si="0"/>
        <v>239726.97368421053</v>
      </c>
      <c r="N15" s="52">
        <f t="shared" si="1"/>
        <v>0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264197.36842105264</v>
      </c>
      <c r="I16" s="51">
        <f t="shared" si="0"/>
        <v>259092.1052631579</v>
      </c>
      <c r="N16" s="52">
        <f t="shared" si="1"/>
        <v>0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313223.6842105263</v>
      </c>
      <c r="I17" s="51">
        <f t="shared" si="0"/>
        <v>307171.05263157893</v>
      </c>
      <c r="N17" s="52">
        <f t="shared" si="1"/>
        <v>0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369059.2105263158</v>
      </c>
      <c r="I18" s="51">
        <f t="shared" si="0"/>
        <v>361927.63157894736</v>
      </c>
      <c r="N18" s="52">
        <f t="shared" si="1"/>
        <v>0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152631.57894736843</v>
      </c>
      <c r="I19" s="51">
        <f t="shared" si="2"/>
        <v>154605.26315789475</v>
      </c>
      <c r="N19" s="52">
        <f t="shared" si="1"/>
        <v>0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180105.26315789475</v>
      </c>
      <c r="I20" s="51">
        <f t="shared" si="2"/>
        <v>182434.2105263158</v>
      </c>
      <c r="N20" s="52">
        <f t="shared" si="1"/>
        <v>0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196131.57894736843</v>
      </c>
      <c r="I21" s="51">
        <f t="shared" si="2"/>
        <v>198667.76315789475</v>
      </c>
      <c r="N21" s="52">
        <f t="shared" si="1"/>
        <v>0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212157.8947368421</v>
      </c>
      <c r="I22" s="51">
        <f t="shared" si="2"/>
        <v>214901.31578947368</v>
      </c>
      <c r="N22" s="52">
        <f t="shared" si="1"/>
        <v>0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232000</v>
      </c>
      <c r="I23" s="12">
        <v>235000</v>
      </c>
      <c r="J23" s="24"/>
      <c r="K23" s="24"/>
      <c r="L23" s="24"/>
      <c r="N23" s="52">
        <f t="shared" si="1"/>
        <v>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251842.1052631579</v>
      </c>
      <c r="I24" s="51">
        <f t="shared" si="3"/>
        <v>255098.68421052632</v>
      </c>
      <c r="N24" s="52">
        <f t="shared" si="1"/>
        <v>0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273973.6842105263</v>
      </c>
      <c r="I25" s="51">
        <f t="shared" si="3"/>
        <v>277516.44736842107</v>
      </c>
      <c r="N25" s="52">
        <f t="shared" si="1"/>
        <v>0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296105.2631578947</v>
      </c>
      <c r="I26" s="51">
        <f t="shared" si="3"/>
        <v>299934.2105263158</v>
      </c>
      <c r="N26" s="52">
        <f t="shared" si="1"/>
        <v>0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351052.63157894736</v>
      </c>
      <c r="I27" s="51">
        <f t="shared" si="3"/>
        <v>355592.10526315786</v>
      </c>
      <c r="N27" s="52">
        <f t="shared" si="1"/>
        <v>0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413631.5789473684</v>
      </c>
      <c r="I28" s="51">
        <f t="shared" si="3"/>
        <v>418980.2631578947</v>
      </c>
      <c r="N28" s="52">
        <f t="shared" si="1"/>
        <v>0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161842.1052631579</v>
      </c>
      <c r="I29" s="51">
        <f t="shared" si="4"/>
        <v>155921.05263157893</v>
      </c>
      <c r="N29" s="52">
        <f t="shared" si="1"/>
        <v>0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190973.68421052632</v>
      </c>
      <c r="I30" s="51">
        <f t="shared" si="4"/>
        <v>183986.84210526315</v>
      </c>
      <c r="N30" s="52">
        <f t="shared" si="1"/>
        <v>0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207967.1052631579</v>
      </c>
      <c r="I31" s="51">
        <f t="shared" si="4"/>
        <v>200358.55263157893</v>
      </c>
      <c r="N31" s="52">
        <f t="shared" si="1"/>
        <v>0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224960.52631578947</v>
      </c>
      <c r="I32" s="51">
        <f t="shared" si="4"/>
        <v>216730.26315789475</v>
      </c>
      <c r="N32" s="52">
        <f t="shared" si="1"/>
        <v>0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246000</v>
      </c>
      <c r="I33" s="12">
        <v>237000</v>
      </c>
      <c r="J33" s="24"/>
      <c r="K33" s="24"/>
      <c r="L33" s="24"/>
      <c r="N33" s="52">
        <f t="shared" si="1"/>
        <v>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267039.4736842105</v>
      </c>
      <c r="I34" s="51">
        <f t="shared" si="5"/>
        <v>257269.73684210525</v>
      </c>
      <c r="N34" s="52">
        <f t="shared" si="1"/>
        <v>0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290506.5789473684</v>
      </c>
      <c r="I35" s="51">
        <f t="shared" si="5"/>
        <v>279878.2894736842</v>
      </c>
      <c r="N35" s="52">
        <f t="shared" si="1"/>
        <v>0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313973.6842105263</v>
      </c>
      <c r="I36" s="51">
        <f t="shared" si="5"/>
        <v>302486.84210526315</v>
      </c>
      <c r="N36" s="52">
        <f t="shared" si="1"/>
        <v>0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372236.84210526315</v>
      </c>
      <c r="I37" s="51">
        <f t="shared" si="5"/>
        <v>358618.4210526316</v>
      </c>
      <c r="N37" s="52">
        <f t="shared" si="1"/>
        <v>0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438592.10526315786</v>
      </c>
      <c r="I38" s="51">
        <f t="shared" si="5"/>
        <v>422546.05263157893</v>
      </c>
      <c r="N38" s="52">
        <f t="shared" si="1"/>
        <v>0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157894.73684210525</v>
      </c>
      <c r="I39" s="51">
        <f t="shared" si="6"/>
        <v>155921.05263157893</v>
      </c>
      <c r="N39" s="52">
        <f t="shared" si="1"/>
        <v>0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186315.7894736842</v>
      </c>
      <c r="I40" s="51">
        <f t="shared" si="6"/>
        <v>183986.84210526315</v>
      </c>
      <c r="N40" s="52">
        <f t="shared" si="1"/>
        <v>0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202894.73684210525</v>
      </c>
      <c r="I41" s="51">
        <f t="shared" si="6"/>
        <v>200358.55263157893</v>
      </c>
      <c r="N41" s="52">
        <f t="shared" si="1"/>
        <v>0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219473.68421052632</v>
      </c>
      <c r="I42" s="51">
        <f t="shared" si="6"/>
        <v>216730.26315789475</v>
      </c>
      <c r="N42" s="52">
        <f t="shared" si="1"/>
        <v>0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240000</v>
      </c>
      <c r="I43" s="12">
        <v>237000</v>
      </c>
      <c r="J43" s="24"/>
      <c r="K43" s="24"/>
      <c r="L43" s="24"/>
      <c r="N43" s="52">
        <f t="shared" si="1"/>
        <v>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260526.31578947368</v>
      </c>
      <c r="I44" s="51">
        <f t="shared" si="7"/>
        <v>257269.73684210525</v>
      </c>
      <c r="N44" s="52">
        <f t="shared" si="1"/>
        <v>0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283421.05263157893</v>
      </c>
      <c r="I45" s="51">
        <f t="shared" si="7"/>
        <v>279878.2894736842</v>
      </c>
      <c r="N45" s="52">
        <f t="shared" si="1"/>
        <v>0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306315.7894736842</v>
      </c>
      <c r="I46" s="51">
        <f t="shared" si="7"/>
        <v>302486.84210526315</v>
      </c>
      <c r="N46" s="52">
        <f t="shared" si="1"/>
        <v>0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363157.8947368421</v>
      </c>
      <c r="I47" s="51">
        <f t="shared" si="7"/>
        <v>358618.4210526316</v>
      </c>
      <c r="N47" s="52">
        <f t="shared" si="1"/>
        <v>0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427894.7368421053</v>
      </c>
      <c r="I48" s="51">
        <f t="shared" si="7"/>
        <v>422546.05263157893</v>
      </c>
      <c r="N48" s="52">
        <f t="shared" si="1"/>
        <v>0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203389.83050847458</v>
      </c>
      <c r="I49" s="51">
        <f>I$50*$F49/$F$50</f>
        <v>200847.45762711865</v>
      </c>
      <c r="N49" s="52">
        <f aca="true" t="shared" si="8" ref="N49:N95">ROUND(IF($N$8=1,$G49,IF($N$8=2,$H49,IF($N$8=3,$I49,IF($N$8=4,$J49,IF($N$8=5,$K49,IF($N$8=6,$L49)))))),1)</f>
        <v>0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240000</v>
      </c>
      <c r="I50" s="12">
        <v>237000</v>
      </c>
      <c r="N50" s="52">
        <f t="shared" si="8"/>
        <v>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284745.76271186443</v>
      </c>
      <c r="I51" s="51">
        <f t="shared" si="9"/>
        <v>281186.4406779661</v>
      </c>
      <c r="N51" s="52">
        <f t="shared" si="8"/>
        <v>0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335593.22033898305</v>
      </c>
      <c r="I52" s="51">
        <f t="shared" si="9"/>
        <v>331398.3050847458</v>
      </c>
      <c r="N52" s="52">
        <f t="shared" si="8"/>
        <v>0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0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0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0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0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0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0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0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0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0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0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0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0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0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0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0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0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0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0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0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0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0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0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0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0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0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0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0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0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0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0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0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0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374634.14634146343</v>
      </c>
      <c r="I104" s="68">
        <f>I$105*$F104/$F$105</f>
        <v>349268.29268292687</v>
      </c>
      <c r="N104" s="52">
        <f t="shared" si="20"/>
        <v>0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384000</v>
      </c>
      <c r="I105" s="13">
        <v>358000</v>
      </c>
      <c r="J105" s="22"/>
      <c r="K105" s="22"/>
      <c r="L105" s="22"/>
      <c r="N105" s="52">
        <f t="shared" si="20"/>
        <v>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393365.8536585366</v>
      </c>
      <c r="I106" s="68">
        <f>I$105*$F106/$F$105</f>
        <v>366731.7073170732</v>
      </c>
      <c r="N106" s="52">
        <f t="shared" si="20"/>
        <v>0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303414.6341463415</v>
      </c>
      <c r="I107" s="68">
        <f>I$108*$F107/$F$108</f>
        <v>273170.7317073171</v>
      </c>
      <c r="N107" s="52">
        <f t="shared" si="20"/>
        <v>0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311000</v>
      </c>
      <c r="I108" s="13">
        <v>280000</v>
      </c>
      <c r="J108" s="22"/>
      <c r="K108" s="22"/>
      <c r="L108" s="22"/>
      <c r="N108" s="52">
        <f t="shared" si="20"/>
        <v>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318585.3658536586</v>
      </c>
      <c r="I109" s="68">
        <f>I$108*$F109/$F$108</f>
        <v>286829.26829268294</v>
      </c>
      <c r="N109" s="52">
        <f t="shared" si="20"/>
        <v>0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0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0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0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0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0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0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287378.640776699</v>
      </c>
      <c r="I118" s="89">
        <f>I$119*$F118/$F$119</f>
        <v>271844.66019417474</v>
      </c>
      <c r="N118" s="52">
        <f t="shared" si="20"/>
        <v>0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296000</v>
      </c>
      <c r="I119" s="13">
        <v>280000</v>
      </c>
      <c r="J119" s="22"/>
      <c r="K119" s="22"/>
      <c r="L119" s="22"/>
      <c r="N119" s="52">
        <f t="shared" si="20"/>
        <v>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304621.35922330094</v>
      </c>
      <c r="I120" s="89">
        <f>I$119*$F120/$F$119</f>
        <v>288155.33980582526</v>
      </c>
      <c r="N120" s="52">
        <f t="shared" si="20"/>
        <v>0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458181.8181818181</v>
      </c>
      <c r="I124" s="68">
        <f>I$125*$F124/$F$125</f>
        <v>435454.5454545454</v>
      </c>
      <c r="N124" s="52">
        <f t="shared" si="20"/>
        <v>0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504000</v>
      </c>
      <c r="I125" s="13">
        <v>479000</v>
      </c>
      <c r="J125" s="22"/>
      <c r="K125" s="22"/>
      <c r="L125" s="22"/>
      <c r="N125" s="52">
        <f t="shared" si="20"/>
        <v>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568145.4545454545</v>
      </c>
      <c r="I126" s="68">
        <f t="shared" si="24"/>
        <v>539963.6363636364</v>
      </c>
      <c r="N126" s="52">
        <f t="shared" si="20"/>
        <v>0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636872.7272727272</v>
      </c>
      <c r="I127" s="68">
        <f t="shared" si="24"/>
        <v>605281.8181818181</v>
      </c>
      <c r="N127" s="52">
        <f t="shared" si="20"/>
        <v>0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473239.4366197183</v>
      </c>
      <c r="I128" s="68">
        <f t="shared" si="25"/>
        <v>449765.25821596244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0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504000</v>
      </c>
      <c r="I129" s="13">
        <v>479000</v>
      </c>
      <c r="J129" s="22"/>
      <c r="K129" s="22"/>
      <c r="L129" s="22"/>
      <c r="N129" s="52">
        <f t="shared" si="20"/>
        <v>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534760.5633802817</v>
      </c>
      <c r="I130" s="68">
        <f>I$129*$F130/$F$129</f>
        <v>508234.74178403756</v>
      </c>
      <c r="N130" s="52">
        <f t="shared" si="20"/>
        <v>0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473239.4366197183</v>
      </c>
      <c r="I131" s="68">
        <f>I$132*$F131/$F$132</f>
        <v>449765.25821596244</v>
      </c>
      <c r="N131" s="52">
        <f t="shared" si="20"/>
        <v>0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504000</v>
      </c>
      <c r="I132" s="13">
        <v>479000</v>
      </c>
      <c r="J132" s="22"/>
      <c r="K132" s="22"/>
      <c r="L132" s="22"/>
      <c r="N132" s="52">
        <f t="shared" si="20"/>
        <v>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534760.5633802817</v>
      </c>
      <c r="I133" s="21">
        <f>I$132*$F133/$F$132</f>
        <v>508234.74178403756</v>
      </c>
      <c r="N133" s="85">
        <f t="shared" si="20"/>
        <v>0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20336</v>
      </c>
      <c r="G141" s="55">
        <v>1.02</v>
      </c>
      <c r="H141" s="57">
        <f>F141*G141</f>
        <v>20742.72</v>
      </c>
      <c r="K141" s="73"/>
      <c r="L141" s="73"/>
      <c r="N141" s="76">
        <f>ROUND(F141,1)</f>
        <v>20336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20336</v>
      </c>
      <c r="G151" s="55">
        <v>1.02</v>
      </c>
      <c r="H151" s="57">
        <f>F151*G151</f>
        <v>20742.72</v>
      </c>
      <c r="K151" s="73"/>
      <c r="L151" s="73"/>
      <c r="N151" s="76">
        <f>ROUND(F151,1)</f>
        <v>20336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2021-11-03T03:22:16Z</dcterms:modified>
  <cp:category/>
  <cp:version/>
  <cp:contentType/>
  <cp:contentStatus/>
</cp:coreProperties>
</file>